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Adrian\Documents\Sailing\PBSC\Vice Commodorre 2016\Results\"/>
    </mc:Choice>
  </mc:AlternateContent>
  <bookViews>
    <workbookView xWindow="0" yWindow="0" windowWidth="20490" windowHeight="7755"/>
  </bookViews>
  <sheets>
    <sheet name="Sheet1" sheetId="1" r:id="rId1"/>
    <sheet name="Sheet2" sheetId="2" r:id="rId2"/>
    <sheet name="Sheet3" sheetId="3" r:id="rId3"/>
  </sheets>
  <definedNames>
    <definedName name="_xlnm.Print_Area" localSheetId="0">Sheet1!$M$16:$R$47</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E21" i="1" l="1"/>
  <c r="N21" i="1"/>
  <c r="N22" i="1"/>
  <c r="N23" i="1"/>
  <c r="N24" i="1"/>
  <c r="N25" i="1"/>
  <c r="N26" i="1"/>
  <c r="R22" i="1"/>
  <c r="R23" i="1"/>
  <c r="R24" i="1"/>
  <c r="R25" i="1"/>
  <c r="R26" i="1"/>
  <c r="F21" i="1"/>
  <c r="F22" i="1"/>
  <c r="F23" i="1"/>
  <c r="F24" i="1"/>
  <c r="F25" i="1"/>
  <c r="F26" i="1"/>
  <c r="E22" i="1"/>
  <c r="E23" i="1"/>
  <c r="E24" i="1"/>
  <c r="E25" i="1"/>
  <c r="E26" i="1"/>
  <c r="M22" i="1"/>
  <c r="D22" i="1"/>
  <c r="C22" i="1"/>
  <c r="G22" i="1"/>
  <c r="D23" i="1"/>
  <c r="C23" i="1"/>
  <c r="G23" i="1"/>
  <c r="D25" i="1"/>
  <c r="D26" i="1"/>
  <c r="C26" i="1"/>
  <c r="C27" i="1"/>
  <c r="C24" i="1"/>
  <c r="C25" i="1"/>
  <c r="G25" i="1"/>
  <c r="G26" i="1"/>
  <c r="E27" i="1"/>
  <c r="F27" i="1"/>
  <c r="G27" i="1"/>
  <c r="G28" i="1"/>
  <c r="G29" i="1"/>
  <c r="M23" i="1"/>
  <c r="M24" i="1"/>
  <c r="M25" i="1"/>
  <c r="M26" i="1"/>
  <c r="M27" i="1"/>
  <c r="M28" i="1"/>
  <c r="M29" i="1"/>
  <c r="M30" i="1"/>
  <c r="M31" i="1"/>
  <c r="M32" i="1"/>
  <c r="M33" i="1"/>
  <c r="M34" i="1"/>
  <c r="M35" i="1"/>
  <c r="M36" i="1"/>
  <c r="M37" i="1"/>
  <c r="M38" i="1"/>
  <c r="M39" i="1"/>
  <c r="M40" i="1"/>
  <c r="M41" i="1"/>
  <c r="M42" i="1"/>
  <c r="M43" i="1"/>
  <c r="M44" i="1"/>
  <c r="M45" i="1"/>
  <c r="M46" i="1"/>
  <c r="M47" i="1"/>
  <c r="D24" i="1"/>
  <c r="Q28" i="1"/>
  <c r="Q29" i="1"/>
  <c r="Q30" i="1"/>
  <c r="Q31" i="1"/>
  <c r="Q32" i="1"/>
  <c r="Q33" i="1"/>
  <c r="Q34" i="1"/>
  <c r="Q35" i="1"/>
  <c r="Q36" i="1"/>
  <c r="Q37" i="1"/>
  <c r="Q38" i="1"/>
  <c r="Q39" i="1"/>
  <c r="Q40" i="1"/>
  <c r="Q41" i="1"/>
  <c r="Q42" i="1"/>
  <c r="Q43" i="1"/>
  <c r="Q44" i="1"/>
  <c r="Q45" i="1"/>
  <c r="Q46" i="1"/>
  <c r="Q47" i="1"/>
  <c r="Q27" i="1"/>
  <c r="C21" i="1"/>
  <c r="D28" i="1"/>
  <c r="C28" i="1"/>
  <c r="E28" i="1"/>
  <c r="F28" i="1"/>
  <c r="N28" i="1"/>
  <c r="R28" i="1"/>
  <c r="R29" i="1"/>
  <c r="D30" i="1"/>
  <c r="C30" i="1"/>
  <c r="E30" i="1"/>
  <c r="F30" i="1"/>
  <c r="N30" i="1"/>
  <c r="R30" i="1"/>
  <c r="D31" i="1"/>
  <c r="C31" i="1"/>
  <c r="E31" i="1"/>
  <c r="F31" i="1"/>
  <c r="N31" i="1"/>
  <c r="R31" i="1"/>
  <c r="D32" i="1"/>
  <c r="C32" i="1"/>
  <c r="E32" i="1"/>
  <c r="F32" i="1"/>
  <c r="N32" i="1"/>
  <c r="R32" i="1"/>
  <c r="R33" i="1"/>
  <c r="D34" i="1"/>
  <c r="C34" i="1"/>
  <c r="E34" i="1"/>
  <c r="F34" i="1"/>
  <c r="N34" i="1"/>
  <c r="R34" i="1"/>
  <c r="D35" i="1"/>
  <c r="C35" i="1"/>
  <c r="E35" i="1"/>
  <c r="F35" i="1"/>
  <c r="N35" i="1"/>
  <c r="R35" i="1"/>
  <c r="R36" i="1"/>
  <c r="D37" i="1"/>
  <c r="C37" i="1"/>
  <c r="E37" i="1"/>
  <c r="F37" i="1"/>
  <c r="N37" i="1"/>
  <c r="R37" i="1"/>
  <c r="D38" i="1"/>
  <c r="C38" i="1"/>
  <c r="E38" i="1"/>
  <c r="F38" i="1"/>
  <c r="N38" i="1"/>
  <c r="R38" i="1"/>
  <c r="R39" i="1"/>
  <c r="D40" i="1"/>
  <c r="C40" i="1"/>
  <c r="E40" i="1"/>
  <c r="F40" i="1"/>
  <c r="N40" i="1"/>
  <c r="R40" i="1"/>
  <c r="B41" i="1"/>
  <c r="D41" i="1"/>
  <c r="C41" i="1"/>
  <c r="E41" i="1"/>
  <c r="F41" i="1"/>
  <c r="N41" i="1"/>
  <c r="R41" i="1"/>
  <c r="B42" i="1"/>
  <c r="D42" i="1"/>
  <c r="C42" i="1"/>
  <c r="E42" i="1"/>
  <c r="F42" i="1"/>
  <c r="N42" i="1"/>
  <c r="R42" i="1"/>
  <c r="B43" i="1"/>
  <c r="D43" i="1"/>
  <c r="C43" i="1"/>
  <c r="E43" i="1"/>
  <c r="F43" i="1"/>
  <c r="N43" i="1"/>
  <c r="R43" i="1"/>
  <c r="B44" i="1"/>
  <c r="D44" i="1"/>
  <c r="C44" i="1"/>
  <c r="E44" i="1"/>
  <c r="F44" i="1"/>
  <c r="N44" i="1"/>
  <c r="R44" i="1"/>
  <c r="B45" i="1"/>
  <c r="D45" i="1"/>
  <c r="C45" i="1"/>
  <c r="E45" i="1"/>
  <c r="F45" i="1"/>
  <c r="N45" i="1"/>
  <c r="R45" i="1"/>
  <c r="B46" i="1"/>
  <c r="D46" i="1"/>
  <c r="C46" i="1"/>
  <c r="E46" i="1"/>
  <c r="F46" i="1"/>
  <c r="N46" i="1"/>
  <c r="R46" i="1"/>
  <c r="D47" i="1"/>
  <c r="C47" i="1"/>
  <c r="E47" i="1"/>
  <c r="F47" i="1"/>
  <c r="N47" i="1"/>
  <c r="R47" i="1"/>
  <c r="D27" i="1"/>
  <c r="N27" i="1"/>
  <c r="R27" i="1"/>
  <c r="M21" i="1"/>
  <c r="B36" i="1"/>
  <c r="B39" i="1"/>
  <c r="B29" i="1"/>
  <c r="D29" i="1"/>
  <c r="C29" i="1"/>
  <c r="E29" i="1"/>
  <c r="F29" i="1"/>
  <c r="D33" i="1"/>
  <c r="C33" i="1"/>
  <c r="E33" i="1"/>
  <c r="F33" i="1"/>
  <c r="D36" i="1"/>
  <c r="C36" i="1"/>
  <c r="E36" i="1"/>
  <c r="F36" i="1"/>
  <c r="D39" i="1"/>
  <c r="C39" i="1"/>
  <c r="E39" i="1"/>
  <c r="F39" i="1"/>
  <c r="K17" i="1"/>
  <c r="G45" i="1"/>
  <c r="G37" i="1"/>
  <c r="G35" i="1"/>
  <c r="G42" i="1"/>
  <c r="G40" i="1"/>
  <c r="G32" i="1"/>
  <c r="G30" i="1"/>
  <c r="D21" i="1"/>
  <c r="G43" i="1"/>
  <c r="G44" i="1"/>
  <c r="G46" i="1"/>
  <c r="G41" i="1"/>
  <c r="G34" i="1"/>
  <c r="G47" i="1"/>
  <c r="G38" i="1"/>
  <c r="G33" i="1"/>
  <c r="G39" i="1"/>
  <c r="G36" i="1"/>
  <c r="G31" i="1"/>
  <c r="G24" i="1"/>
</calcChain>
</file>

<file path=xl/comments1.xml><?xml version="1.0" encoding="utf-8"?>
<comments xmlns="http://schemas.openxmlformats.org/spreadsheetml/2006/main">
  <authors>
    <author>Adrian</author>
  </authors>
  <commentList>
    <comment ref="Q21" authorId="0" shapeId="0">
      <text>
        <r>
          <rPr>
            <b/>
            <sz val="9"/>
            <color indexed="81"/>
            <rFont val="Tahoma"/>
            <family val="2"/>
          </rPr>
          <t>Adrian:</t>
        </r>
        <r>
          <rPr>
            <sz val="9"/>
            <color indexed="81"/>
            <rFont val="Tahoma"/>
            <family val="2"/>
          </rPr>
          <t xml:space="preserve">
Input first boat start</t>
        </r>
      </text>
    </comment>
  </commentList>
</comments>
</file>

<file path=xl/sharedStrings.xml><?xml version="1.0" encoding="utf-8"?>
<sst xmlns="http://schemas.openxmlformats.org/spreadsheetml/2006/main" count="45" uniqueCount="34">
  <si>
    <t>Class</t>
  </si>
  <si>
    <t>Ratio</t>
  </si>
  <si>
    <t>Race Duration (Seconds)</t>
  </si>
  <si>
    <t>Race duration in minutes</t>
  </si>
  <si>
    <t>Pursuit Race Start time calculations</t>
  </si>
  <si>
    <t>Notes on using the spreadsheet</t>
  </si>
  <si>
    <t>Portsmouth Yardstick -Pursuit Racing</t>
  </si>
  <si>
    <t>PN</t>
  </si>
  <si>
    <t>Difference (Seconds)</t>
  </si>
  <si>
    <t>Difference (Mins)</t>
  </si>
  <si>
    <t>To start, list all classes that are going to race in the class column with the slowest (Class with largest PN) first working to the fastest class. Next enter the relavant PN's in the PN column. Finally enter the race duration in minutes where highlighted in red. from here the diffrences in seconds will be given. these tell how much time after the first class each class must start. in the example class 1 starts first and then class 2 starts 162 seconds latter, class 3 311 seconds after class 1. etc. A club may choose to apply the difference from the "scratch" boat in either seconds or minutes as in column E or F.</t>
  </si>
  <si>
    <t>Suggested course  - trapeziod</t>
  </si>
  <si>
    <t>Decimals to seconds</t>
  </si>
  <si>
    <t>Decimal</t>
  </si>
  <si>
    <t>Seconds</t>
  </si>
  <si>
    <t>Laser Radial</t>
  </si>
  <si>
    <t>Spitfire</t>
  </si>
  <si>
    <t>Laser Standard</t>
  </si>
  <si>
    <t>RS 200</t>
  </si>
  <si>
    <t>Blaze</t>
  </si>
  <si>
    <t>RS300</t>
  </si>
  <si>
    <t>Wayfarer</t>
  </si>
  <si>
    <t>Start + mins</t>
  </si>
  <si>
    <t>RS400</t>
  </si>
  <si>
    <t>Finn</t>
  </si>
  <si>
    <t>Laser 2</t>
  </si>
  <si>
    <t>Dart 16</t>
  </si>
  <si>
    <t>Class TBC</t>
  </si>
  <si>
    <t>Hrs</t>
  </si>
  <si>
    <t>Mins</t>
  </si>
  <si>
    <t>RS Tera Pro</t>
  </si>
  <si>
    <t>RS AERO 5m</t>
  </si>
  <si>
    <t>Europe</t>
  </si>
  <si>
    <t>RS Feva XL??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</si>
</sst>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0070C0"/>
      <name val="Calibri"/>
      <family val="2"/>
      <scheme val="minor"/>
    </font>
    <font>
      <sz val="11"/>
      <color theme="2"/>
      <name val="Calibri"/>
      <family val="2"/>
      <scheme val="minor"/>
    </font>
    <font>
      <sz val="9"/>
      <color indexed="81"/>
      <name val="Tahoma"/>
      <family val="2"/>
    </font>
    <font>
      <b/>
      <sz val="9"/>
      <color indexed="81"/>
      <name val="Tahoma"/>
      <family val="2"/>
    </font>
    <font>
      <sz val="11"/>
      <color theme="0" tint="-0.1499984740745262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55">
    <xf numFmtId="0" fontId="0" fillId="0" borderId="0" xfId="0"/>
    <xf numFmtId="1" fontId="0" fillId="0" borderId="0" xfId="0" applyNumberFormat="1"/>
    <xf numFmtId="0" fontId="0" fillId="0" borderId="0" xfId="0" applyAlignment="1">
      <alignment wrapText="1"/>
    </xf>
    <xf numFmtId="0" fontId="1" fillId="2" borderId="1" xfId="0" applyFont="1" applyFill="1" applyBorder="1"/>
    <xf numFmtId="0" fontId="0" fillId="2" borderId="2" xfId="0" applyFill="1" applyBorder="1"/>
    <xf numFmtId="0" fontId="0" fillId="2" borderId="3" xfId="0" applyFill="1" applyBorder="1"/>
    <xf numFmtId="0" fontId="1" fillId="2" borderId="4" xfId="0" applyFont="1" applyFill="1" applyBorder="1"/>
    <xf numFmtId="0" fontId="0" fillId="2" borderId="5" xfId="0" applyFill="1" applyBorder="1"/>
    <xf numFmtId="0" fontId="0" fillId="2" borderId="6" xfId="0" applyFill="1" applyBorder="1"/>
    <xf numFmtId="0" fontId="2" fillId="0" borderId="0" xfId="0" applyFont="1" applyAlignment="1">
      <alignment horizontal="right" vertical="center"/>
    </xf>
    <xf numFmtId="0" fontId="1" fillId="0" borderId="7" xfId="0" applyFont="1" applyBorder="1"/>
    <xf numFmtId="0" fontId="3" fillId="0" borderId="7" xfId="0" applyFont="1" applyBorder="1"/>
    <xf numFmtId="1" fontId="3" fillId="0" borderId="7" xfId="0" applyNumberFormat="1" applyFont="1" applyBorder="1"/>
    <xf numFmtId="0" fontId="0" fillId="0" borderId="7" xfId="0" applyBorder="1"/>
    <xf numFmtId="1" fontId="0" fillId="0" borderId="7" xfId="0" applyNumberFormat="1" applyBorder="1"/>
    <xf numFmtId="0" fontId="0" fillId="0" borderId="8" xfId="0" applyBorder="1"/>
    <xf numFmtId="0" fontId="0" fillId="0" borderId="7" xfId="0" applyNumberFormat="1" applyFont="1" applyBorder="1"/>
    <xf numFmtId="1" fontId="0" fillId="0" borderId="7" xfId="0" applyNumberFormat="1" applyFont="1" applyBorder="1"/>
    <xf numFmtId="0" fontId="4" fillId="0" borderId="7" xfId="0" applyFont="1" applyBorder="1"/>
    <xf numFmtId="0" fontId="0" fillId="3" borderId="0" xfId="0" applyFill="1"/>
    <xf numFmtId="0" fontId="0" fillId="0" borderId="9" xfId="0" applyBorder="1"/>
    <xf numFmtId="0" fontId="0" fillId="0" borderId="0" xfId="0" applyBorder="1"/>
    <xf numFmtId="0" fontId="0" fillId="0" borderId="10" xfId="0" applyBorder="1"/>
    <xf numFmtId="1" fontId="0" fillId="0" borderId="0" xfId="0" applyNumberFormat="1" applyBorder="1"/>
    <xf numFmtId="1" fontId="0" fillId="0" borderId="10" xfId="0" applyNumberFormat="1" applyBorder="1"/>
    <xf numFmtId="1" fontId="0" fillId="0" borderId="8" xfId="0" applyNumberFormat="1" applyBorder="1"/>
    <xf numFmtId="1" fontId="0" fillId="0" borderId="12" xfId="0" applyNumberFormat="1" applyBorder="1"/>
    <xf numFmtId="0" fontId="1" fillId="0" borderId="1" xfId="0" applyFont="1" applyBorder="1"/>
    <xf numFmtId="0" fontId="1" fillId="0" borderId="2" xfId="0" applyFont="1" applyBorder="1"/>
    <xf numFmtId="0" fontId="4" fillId="0" borderId="7" xfId="0" applyFont="1" applyBorder="1" applyAlignment="1">
      <alignment horizontal="left"/>
    </xf>
    <xf numFmtId="0" fontId="0" fillId="0" borderId="9" xfId="0" applyBorder="1" applyAlignment="1">
      <alignment horizontal="left"/>
    </xf>
    <xf numFmtId="0" fontId="0" fillId="0" borderId="11" xfId="0" applyBorder="1"/>
    <xf numFmtId="0" fontId="5" fillId="0" borderId="7" xfId="0" applyFont="1" applyBorder="1"/>
    <xf numFmtId="1" fontId="5" fillId="0" borderId="7" xfId="0" applyNumberFormat="1" applyFont="1" applyBorder="1"/>
    <xf numFmtId="0" fontId="5" fillId="0" borderId="0" xfId="0" applyFont="1"/>
    <xf numFmtId="1" fontId="5" fillId="0" borderId="0" xfId="0" applyNumberFormat="1" applyFont="1" applyBorder="1"/>
    <xf numFmtId="0" fontId="5" fillId="0" borderId="0" xfId="0" applyFont="1" applyBorder="1"/>
    <xf numFmtId="1" fontId="5" fillId="0" borderId="10" xfId="0" applyNumberFormat="1" applyFont="1" applyBorder="1"/>
    <xf numFmtId="0" fontId="1" fillId="0" borderId="0" xfId="0" applyFont="1" applyBorder="1"/>
    <xf numFmtId="0" fontId="0" fillId="3" borderId="0" xfId="0" applyFill="1" applyBorder="1"/>
    <xf numFmtId="0" fontId="1" fillId="0" borderId="0" xfId="0" applyFont="1" applyFill="1" applyBorder="1"/>
    <xf numFmtId="0" fontId="0" fillId="0" borderId="2" xfId="0" applyBorder="1"/>
    <xf numFmtId="0" fontId="1" fillId="0" borderId="3" xfId="0" applyFont="1" applyFill="1" applyBorder="1"/>
    <xf numFmtId="0" fontId="1" fillId="0" borderId="9" xfId="0" applyFont="1" applyBorder="1"/>
    <xf numFmtId="0" fontId="0" fillId="2" borderId="9" xfId="0" applyFill="1" applyBorder="1" applyAlignment="1">
      <alignment wrapText="1"/>
    </xf>
    <xf numFmtId="0" fontId="0" fillId="2" borderId="0" xfId="0"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0" fillId="2" borderId="8" xfId="0" applyFill="1" applyBorder="1" applyAlignment="1">
      <alignment wrapText="1"/>
    </xf>
    <xf numFmtId="0" fontId="0" fillId="2" borderId="12" xfId="0" applyFill="1" applyBorder="1" applyAlignment="1">
      <alignment wrapText="1"/>
    </xf>
    <xf numFmtId="0" fontId="1" fillId="0" borderId="10" xfId="0" applyFont="1" applyFill="1" applyBorder="1"/>
    <xf numFmtId="0" fontId="4" fillId="3" borderId="7" xfId="0" applyFont="1" applyFill="1" applyBorder="1"/>
    <xf numFmtId="0" fontId="0" fillId="0" borderId="0" xfId="0" applyFill="1" applyBorder="1"/>
    <xf numFmtId="1" fontId="0" fillId="0" borderId="10" xfId="0" applyNumberFormat="1" applyFill="1" applyBorder="1"/>
    <xf numFmtId="0" fontId="8"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104775</xdr:colOff>
      <xdr:row>4</xdr:row>
      <xdr:rowOff>66675</xdr:rowOff>
    </xdr:to>
    <xdr:pic>
      <xdr:nvPicPr>
        <xdr:cNvPr id="1026" name="Picture 1" descr="C:\Users\andy.wibroe\AppData\Local\Microsoft\Windows\Temporary Internet Files\Content.Outlook\PCBRSVVC\RYA-logo-final (2).jpg"/>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743075" cy="876300"/>
        </a:xfrm>
        <a:prstGeom prst="rect">
          <a:avLst/>
        </a:prstGeom>
        <a:noFill/>
        <a:ln w="9525">
          <a:noFill/>
          <a:miter lim="800000"/>
          <a:headEnd/>
          <a:tailEnd/>
        </a:ln>
      </xdr:spPr>
    </xdr:pic>
    <xdr:clientData/>
  </xdr:twoCellAnchor>
  <xdr:twoCellAnchor>
    <xdr:from>
      <xdr:col>0</xdr:col>
      <xdr:colOff>28575</xdr:colOff>
      <xdr:row>49</xdr:row>
      <xdr:rowOff>0</xdr:rowOff>
    </xdr:from>
    <xdr:to>
      <xdr:col>10</xdr:col>
      <xdr:colOff>0</xdr:colOff>
      <xdr:row>72</xdr:row>
      <xdr:rowOff>123825</xdr:rowOff>
    </xdr:to>
    <xdr:sp macro="" textlink="">
      <xdr:nvSpPr>
        <xdr:cNvPr id="3" name="TextBox 2"/>
        <xdr:cNvSpPr txBox="1"/>
      </xdr:nvSpPr>
      <xdr:spPr>
        <a:xfrm>
          <a:off x="28575" y="7858125"/>
          <a:ext cx="11020425" cy="450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u="sng"/>
            <a:t>PBSC Instructions</a:t>
          </a:r>
        </a:p>
        <a:p>
          <a:endParaRPr lang="en-GB" sz="1100"/>
        </a:p>
        <a:p>
          <a:pPr lvl="0"/>
          <a:r>
            <a:rPr lang="en-GB" sz="1100">
              <a:solidFill>
                <a:schemeClr val="dk1"/>
              </a:solidFill>
              <a:latin typeface="+mn-lt"/>
              <a:ea typeface="+mn-ea"/>
              <a:cs typeface="+mn-cs"/>
            </a:rPr>
            <a:t>Fixed start and finish 1.5 hrs after first boat </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Slowest boat starts first </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Set a quadrilateral course reasonably large so there is no lapping –  c1 km legs ( beware tide impact)</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Hooter at start and finish</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Launch off the beach - give a minute countdown to each class.  Hooter / whistle for start – possibly use a flag attached to stick if boats are some way from the beach (low tide)</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Launch from the two groynes in front of the dinghy park top the Eastbourne side of the clubhouse</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One of crew or helm must be touching the ground – can be in the water</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Safety boats also need air horns to duplicate OOD finish hoot.</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Brief competitors 45 mins before start</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Safety boats to be afloat 40 mins before start </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Test clubhouse hooter before start</a:t>
          </a:r>
        </a:p>
        <a:p>
          <a:pPr lvl="0"/>
          <a:endParaRPr lang="en-GB" sz="1100">
            <a:solidFill>
              <a:schemeClr val="dk1"/>
            </a:solidFill>
            <a:latin typeface="+mn-lt"/>
            <a:ea typeface="+mn-ea"/>
            <a:cs typeface="+mn-cs"/>
          </a:endParaRPr>
        </a:p>
        <a:p>
          <a:pPr lvl="0"/>
          <a:r>
            <a:rPr lang="en-GB" sz="1100">
              <a:solidFill>
                <a:schemeClr val="dk1"/>
              </a:solidFill>
              <a:latin typeface="+mn-lt"/>
              <a:ea typeface="+mn-ea"/>
              <a:cs typeface="+mn-cs"/>
            </a:rPr>
            <a:t>To print, first hide columns C to H - (left click and hold on column</a:t>
          </a:r>
          <a:r>
            <a:rPr lang="en-GB" sz="1100" baseline="0">
              <a:solidFill>
                <a:schemeClr val="dk1"/>
              </a:solidFill>
              <a:latin typeface="+mn-lt"/>
              <a:ea typeface="+mn-ea"/>
              <a:cs typeface="+mn-cs"/>
            </a:rPr>
            <a:t> C and drag to column H, then rightclick and select hide).</a:t>
          </a:r>
        </a:p>
        <a:p>
          <a:pPr lvl="0"/>
          <a:r>
            <a:rPr lang="en-GB" sz="1100" baseline="0">
              <a:solidFill>
                <a:schemeClr val="dk1"/>
              </a:solidFill>
              <a:latin typeface="+mn-lt"/>
              <a:ea typeface="+mn-ea"/>
              <a:cs typeface="+mn-cs"/>
            </a:rPr>
            <a:t>To unhide left click on column B and drag to I, then right click and select unhide)</a:t>
          </a:r>
        </a:p>
        <a:p>
          <a:pPr lvl="0"/>
          <a:endParaRPr lang="en-GB" sz="1100" baseline="0">
            <a:solidFill>
              <a:schemeClr val="dk1"/>
            </a:solidFill>
            <a:latin typeface="+mn-lt"/>
            <a:ea typeface="+mn-ea"/>
            <a:cs typeface="+mn-cs"/>
          </a:endParaRPr>
        </a:p>
        <a:p>
          <a:pPr lvl="0"/>
          <a:endParaRPr lang="en-GB" sz="1100" baseline="0">
            <a:solidFill>
              <a:schemeClr val="dk1"/>
            </a:solidFill>
            <a:latin typeface="+mn-lt"/>
            <a:ea typeface="+mn-ea"/>
            <a:cs typeface="+mn-cs"/>
          </a:endParaRPr>
        </a:p>
        <a:p>
          <a:pPr lvl="0"/>
          <a:endParaRPr lang="en-GB" sz="1100" baseline="0">
            <a:solidFill>
              <a:schemeClr val="dk1"/>
            </a:solidFill>
            <a:latin typeface="+mn-lt"/>
            <a:ea typeface="+mn-ea"/>
            <a:cs typeface="+mn-cs"/>
          </a:endParaRPr>
        </a:p>
        <a:p>
          <a:pPr lvl="0"/>
          <a:endParaRPr lang="en-GB" sz="1100" baseline="0">
            <a:solidFill>
              <a:schemeClr val="dk1"/>
            </a:solidFill>
            <a:latin typeface="+mn-lt"/>
            <a:ea typeface="+mn-ea"/>
            <a:cs typeface="+mn-cs"/>
          </a:endParaRPr>
        </a:p>
        <a:p>
          <a:endParaRPr lang="en-GB" sz="1100" b="1"/>
        </a:p>
        <a:p>
          <a:endParaRPr lang="en-GB" sz="1100"/>
        </a:p>
      </xdr:txBody>
    </xdr:sp>
    <xdr:clientData/>
  </xdr:twoCellAnchor>
  <xdr:twoCellAnchor editAs="oneCell">
    <xdr:from>
      <xdr:col>0</xdr:col>
      <xdr:colOff>1</xdr:colOff>
      <xdr:row>75</xdr:row>
      <xdr:rowOff>0</xdr:rowOff>
    </xdr:from>
    <xdr:to>
      <xdr:col>2</xdr:col>
      <xdr:colOff>1352551</xdr:colOff>
      <xdr:row>88</xdr:row>
      <xdr:rowOff>68761</xdr:rowOff>
    </xdr:to>
    <xdr:pic>
      <xdr:nvPicPr>
        <xdr:cNvPr id="1032"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 y="12811125"/>
          <a:ext cx="2990850" cy="254526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R74"/>
  <sheetViews>
    <sheetView tabSelected="1" topLeftCell="A22" zoomScale="85" zoomScaleNormal="85" workbookViewId="0">
      <selection activeCell="E46" sqref="E46"/>
    </sheetView>
  </sheetViews>
  <sheetFormatPr defaultColWidth="8.875" defaultRowHeight="15" x14ac:dyDescent="0.25"/>
  <cols>
    <col min="1" max="1" width="15.375" customWidth="1"/>
    <col min="3" max="3" width="24.125" customWidth="1"/>
    <col min="4" max="4" width="9.125" customWidth="1"/>
    <col min="5" max="5" width="19.375" customWidth="1"/>
    <col min="6" max="6" width="16.875" customWidth="1"/>
    <col min="7" max="7" width="23.375" customWidth="1"/>
    <col min="8" max="8" width="9.125" customWidth="1"/>
    <col min="10" max="12" width="0" hidden="1" customWidth="1"/>
    <col min="13" max="13" width="14" bestFit="1" customWidth="1"/>
    <col min="14" max="14" width="11.25" bestFit="1" customWidth="1"/>
  </cols>
  <sheetData>
    <row r="4" spans="1:18" ht="18.75" x14ac:dyDescent="0.25">
      <c r="G4" s="9" t="s">
        <v>6</v>
      </c>
    </row>
    <row r="5" spans="1:18" x14ac:dyDescent="0.25">
      <c r="A5" s="15"/>
      <c r="B5" s="15"/>
      <c r="C5" s="15"/>
      <c r="D5" s="15"/>
      <c r="E5" s="15"/>
      <c r="F5" s="15"/>
      <c r="G5" s="15"/>
    </row>
    <row r="7" spans="1:18" x14ac:dyDescent="0.25">
      <c r="A7" s="6" t="s">
        <v>4</v>
      </c>
      <c r="B7" s="7"/>
      <c r="C7" s="8"/>
    </row>
    <row r="9" spans="1:18" x14ac:dyDescent="0.25">
      <c r="A9" s="3" t="s">
        <v>5</v>
      </c>
      <c r="B9" s="4"/>
      <c r="C9" s="4"/>
      <c r="D9" s="4"/>
      <c r="E9" s="4"/>
      <c r="F9" s="4"/>
      <c r="G9" s="5"/>
    </row>
    <row r="10" spans="1:18" x14ac:dyDescent="0.25">
      <c r="A10" s="44" t="s">
        <v>10</v>
      </c>
      <c r="B10" s="45"/>
      <c r="C10" s="45"/>
      <c r="D10" s="45"/>
      <c r="E10" s="45"/>
      <c r="F10" s="45"/>
      <c r="G10" s="46"/>
    </row>
    <row r="11" spans="1:18" x14ac:dyDescent="0.25">
      <c r="A11" s="44"/>
      <c r="B11" s="45"/>
      <c r="C11" s="45"/>
      <c r="D11" s="45"/>
      <c r="E11" s="45"/>
      <c r="F11" s="45"/>
      <c r="G11" s="46"/>
    </row>
    <row r="12" spans="1:18" x14ac:dyDescent="0.25">
      <c r="A12" s="44"/>
      <c r="B12" s="45"/>
      <c r="C12" s="45"/>
      <c r="D12" s="45"/>
      <c r="E12" s="45"/>
      <c r="F12" s="45"/>
      <c r="G12" s="46"/>
    </row>
    <row r="13" spans="1:18" x14ac:dyDescent="0.25">
      <c r="A13" s="44"/>
      <c r="B13" s="45"/>
      <c r="C13" s="45"/>
      <c r="D13" s="45"/>
      <c r="E13" s="45"/>
      <c r="F13" s="45"/>
      <c r="G13" s="46"/>
    </row>
    <row r="14" spans="1:18" x14ac:dyDescent="0.25">
      <c r="A14" s="47"/>
      <c r="B14" s="48"/>
      <c r="C14" s="48"/>
      <c r="D14" s="48"/>
      <c r="E14" s="48"/>
      <c r="F14" s="48"/>
      <c r="G14" s="49"/>
    </row>
    <row r="15" spans="1:18" x14ac:dyDescent="0.25">
      <c r="A15" s="2"/>
      <c r="B15" s="2"/>
      <c r="C15" s="2"/>
      <c r="D15" s="2"/>
      <c r="E15" s="2"/>
      <c r="F15" s="2"/>
      <c r="G15" s="2"/>
      <c r="J15" t="s">
        <v>12</v>
      </c>
    </row>
    <row r="16" spans="1:18" x14ac:dyDescent="0.25">
      <c r="A16" s="2"/>
      <c r="B16" s="2"/>
      <c r="C16" s="2"/>
      <c r="D16" s="2"/>
      <c r="E16" s="2"/>
      <c r="F16" s="2"/>
      <c r="G16" s="2"/>
      <c r="J16" t="s">
        <v>13</v>
      </c>
      <c r="K16" t="s">
        <v>14</v>
      </c>
      <c r="O16" s="38"/>
      <c r="P16" s="38"/>
      <c r="Q16" s="40"/>
      <c r="R16" s="38"/>
    </row>
    <row r="17" spans="1:18" x14ac:dyDescent="0.25">
      <c r="A17" s="10" t="s">
        <v>0</v>
      </c>
      <c r="B17" s="10" t="s">
        <v>7</v>
      </c>
      <c r="C17" s="10" t="s">
        <v>2</v>
      </c>
      <c r="D17" s="10" t="s">
        <v>1</v>
      </c>
      <c r="E17" s="10" t="s">
        <v>8</v>
      </c>
      <c r="F17" s="10" t="s">
        <v>9</v>
      </c>
      <c r="G17" s="10" t="s">
        <v>3</v>
      </c>
      <c r="J17" s="19">
        <v>0.5</v>
      </c>
      <c r="K17">
        <f>J17*60</f>
        <v>30</v>
      </c>
      <c r="M17" s="27" t="s">
        <v>0</v>
      </c>
      <c r="N17" s="28" t="s">
        <v>22</v>
      </c>
      <c r="O17" s="41"/>
      <c r="P17" s="41"/>
      <c r="Q17" s="28" t="s">
        <v>28</v>
      </c>
      <c r="R17" s="42" t="s">
        <v>29</v>
      </c>
    </row>
    <row r="18" spans="1:18" x14ac:dyDescent="0.25">
      <c r="A18" s="10"/>
      <c r="B18" s="10"/>
      <c r="C18" s="10"/>
      <c r="D18" s="10"/>
      <c r="E18" s="10"/>
      <c r="F18" s="10"/>
      <c r="G18" s="10"/>
      <c r="J18" s="19"/>
      <c r="M18" s="43"/>
      <c r="N18" s="38"/>
      <c r="O18" s="21"/>
      <c r="P18" s="21"/>
      <c r="Q18" s="38"/>
      <c r="R18" s="50"/>
    </row>
    <row r="19" spans="1:18" x14ac:dyDescent="0.25">
      <c r="A19" s="10"/>
      <c r="B19" s="10"/>
      <c r="C19" s="10"/>
      <c r="D19" s="10"/>
      <c r="E19" s="10"/>
      <c r="F19" s="10"/>
      <c r="G19" s="10"/>
      <c r="J19" s="19"/>
      <c r="M19" s="43"/>
      <c r="N19" s="38"/>
      <c r="O19" s="21"/>
      <c r="P19" s="21"/>
      <c r="Q19" s="38"/>
      <c r="R19" s="50"/>
    </row>
    <row r="20" spans="1:18" x14ac:dyDescent="0.25">
      <c r="A20" s="10"/>
      <c r="B20" s="10"/>
      <c r="C20" s="10"/>
      <c r="D20" s="10"/>
      <c r="E20" s="10"/>
      <c r="F20" s="10"/>
      <c r="G20" s="10"/>
      <c r="J20" s="19"/>
      <c r="M20" s="43"/>
      <c r="N20" s="38"/>
      <c r="O20" s="21"/>
      <c r="P20" s="21"/>
      <c r="Q20" s="21"/>
      <c r="R20" s="22"/>
    </row>
    <row r="21" spans="1:18" x14ac:dyDescent="0.25">
      <c r="A21" s="18" t="s">
        <v>30</v>
      </c>
      <c r="B21" s="18">
        <v>1356</v>
      </c>
      <c r="C21" s="12">
        <f>G21*60</f>
        <v>5400</v>
      </c>
      <c r="D21" s="11">
        <f>$B$21/$C$21</f>
        <v>0.25111111111111112</v>
      </c>
      <c r="E21" s="14">
        <f>C21-$C$21</f>
        <v>0</v>
      </c>
      <c r="F21" s="12">
        <f t="shared" ref="F21:F26" si="0">E21/60</f>
        <v>0</v>
      </c>
      <c r="G21" s="16">
        <v>90</v>
      </c>
      <c r="M21" s="20" t="str">
        <f t="shared" ref="M21:M47" si="1">A21</f>
        <v>RS Tera Pro</v>
      </c>
      <c r="N21" s="23">
        <f t="shared" ref="N21:N26" si="2">-F21</f>
        <v>0</v>
      </c>
      <c r="O21" s="21"/>
      <c r="P21" s="21"/>
      <c r="Q21" s="39">
        <v>11</v>
      </c>
      <c r="R21" s="53">
        <v>0</v>
      </c>
    </row>
    <row r="22" spans="1:18" x14ac:dyDescent="0.25">
      <c r="A22" s="51" t="s">
        <v>33</v>
      </c>
      <c r="B22" s="18">
        <v>1235</v>
      </c>
      <c r="C22" s="14">
        <f t="shared" ref="C22:C27" si="3">B22/D22</f>
        <v>4918.141592920354</v>
      </c>
      <c r="D22" s="11">
        <f t="shared" ref="D22:D23" si="4">$B$21/$C$21</f>
        <v>0.25111111111111112</v>
      </c>
      <c r="E22" s="14">
        <f t="shared" ref="E21:E26" si="5">C22-$C$21</f>
        <v>-481.85840707964599</v>
      </c>
      <c r="F22" s="12">
        <f t="shared" si="0"/>
        <v>-8.0309734513274336</v>
      </c>
      <c r="G22" s="17">
        <f t="shared" ref="G22:G23" si="6">$G$21+F22</f>
        <v>81.969026548672559</v>
      </c>
      <c r="M22" s="20" t="str">
        <f t="shared" si="1"/>
        <v>RS Feva XL??</v>
      </c>
      <c r="N22" s="23">
        <f t="shared" si="2"/>
        <v>8.0309734513274336</v>
      </c>
      <c r="O22" s="21"/>
      <c r="P22" s="21"/>
      <c r="Q22" s="52">
        <v>11</v>
      </c>
      <c r="R22" s="24">
        <f t="shared" ref="R22:R26" si="7">$R$21+N22</f>
        <v>8.0309734513274336</v>
      </c>
    </row>
    <row r="23" spans="1:18" x14ac:dyDescent="0.25">
      <c r="A23" s="18" t="s">
        <v>32</v>
      </c>
      <c r="B23" s="18">
        <v>1145</v>
      </c>
      <c r="C23" s="14">
        <f t="shared" si="3"/>
        <v>4559.7345132743358</v>
      </c>
      <c r="D23" s="11">
        <f t="shared" si="4"/>
        <v>0.25111111111111112</v>
      </c>
      <c r="E23" s="14">
        <f t="shared" si="5"/>
        <v>-840.26548672566423</v>
      </c>
      <c r="F23" s="12">
        <f t="shared" si="0"/>
        <v>-14.00442477876107</v>
      </c>
      <c r="G23" s="17">
        <f t="shared" si="6"/>
        <v>75.995575221238937</v>
      </c>
      <c r="M23" s="20" t="str">
        <f t="shared" si="1"/>
        <v>Europe</v>
      </c>
      <c r="N23" s="23">
        <f t="shared" si="2"/>
        <v>14.00442477876107</v>
      </c>
      <c r="O23" s="21"/>
      <c r="P23" s="21"/>
      <c r="Q23" s="52">
        <v>11</v>
      </c>
      <c r="R23" s="24">
        <f t="shared" si="7"/>
        <v>14.00442477876107</v>
      </c>
    </row>
    <row r="24" spans="1:18" x14ac:dyDescent="0.25">
      <c r="A24" s="18" t="s">
        <v>15</v>
      </c>
      <c r="B24" s="18">
        <v>1136</v>
      </c>
      <c r="C24" s="14">
        <f t="shared" si="3"/>
        <v>4523.8938053097345</v>
      </c>
      <c r="D24" s="11">
        <f>$B$21/$C$21</f>
        <v>0.25111111111111112</v>
      </c>
      <c r="E24" s="14">
        <f t="shared" si="5"/>
        <v>-876.10619469026551</v>
      </c>
      <c r="F24" s="12">
        <f t="shared" si="0"/>
        <v>-14.601769911504425</v>
      </c>
      <c r="G24" s="17">
        <f t="shared" ref="G23:G29" si="8">$G$21+F24</f>
        <v>75.398230088495581</v>
      </c>
      <c r="M24" s="20" t="str">
        <f t="shared" si="1"/>
        <v>Laser Radial</v>
      </c>
      <c r="N24" s="23">
        <f t="shared" si="2"/>
        <v>14.601769911504425</v>
      </c>
      <c r="O24" s="21"/>
      <c r="P24" s="21"/>
      <c r="Q24" s="52">
        <v>11</v>
      </c>
      <c r="R24" s="24">
        <f t="shared" si="7"/>
        <v>14.601769911504425</v>
      </c>
    </row>
    <row r="25" spans="1:18" x14ac:dyDescent="0.25">
      <c r="A25" s="32" t="s">
        <v>27</v>
      </c>
      <c r="B25" s="18"/>
      <c r="C25" s="14">
        <f t="shared" si="3"/>
        <v>0</v>
      </c>
      <c r="D25" s="13">
        <f t="shared" ref="D25:D47" si="9">$B$21/$C$21</f>
        <v>0.25111111111111112</v>
      </c>
      <c r="E25" s="14">
        <f t="shared" si="5"/>
        <v>-5400</v>
      </c>
      <c r="F25" s="12">
        <f t="shared" si="0"/>
        <v>-90</v>
      </c>
      <c r="G25" s="17">
        <f t="shared" si="8"/>
        <v>0</v>
      </c>
      <c r="M25" s="54" t="str">
        <f t="shared" si="1"/>
        <v>Class TBC</v>
      </c>
      <c r="N25" s="23">
        <f t="shared" si="2"/>
        <v>90</v>
      </c>
      <c r="O25" s="21"/>
      <c r="P25" s="21"/>
      <c r="Q25" s="52">
        <v>11</v>
      </c>
      <c r="R25" s="24">
        <f t="shared" si="7"/>
        <v>90</v>
      </c>
    </row>
    <row r="26" spans="1:18" x14ac:dyDescent="0.25">
      <c r="A26" s="18" t="s">
        <v>31</v>
      </c>
      <c r="B26" s="18">
        <v>1107</v>
      </c>
      <c r="C26" s="14">
        <f t="shared" si="3"/>
        <v>4408.4070796460173</v>
      </c>
      <c r="D26" s="13">
        <f t="shared" si="9"/>
        <v>0.25111111111111112</v>
      </c>
      <c r="E26" s="14">
        <f t="shared" si="5"/>
        <v>-991.59292035398266</v>
      </c>
      <c r="F26" s="12">
        <f t="shared" si="0"/>
        <v>-16.526548672566378</v>
      </c>
      <c r="G26" s="17">
        <f t="shared" si="8"/>
        <v>73.473451327433622</v>
      </c>
      <c r="M26" s="20" t="str">
        <f t="shared" si="1"/>
        <v>RS AERO 5m</v>
      </c>
      <c r="N26" s="23">
        <f t="shared" si="2"/>
        <v>16.526548672566378</v>
      </c>
      <c r="O26" s="21"/>
      <c r="P26" s="21"/>
      <c r="Q26" s="52">
        <v>11</v>
      </c>
      <c r="R26" s="24">
        <f t="shared" si="7"/>
        <v>16.526548672566378</v>
      </c>
    </row>
    <row r="27" spans="1:18" x14ac:dyDescent="0.25">
      <c r="A27" s="18" t="s">
        <v>21</v>
      </c>
      <c r="B27" s="18">
        <v>1107</v>
      </c>
      <c r="C27" s="14">
        <f t="shared" si="3"/>
        <v>4408.4070796460173</v>
      </c>
      <c r="D27" s="13">
        <f t="shared" si="9"/>
        <v>0.25111111111111112</v>
      </c>
      <c r="E27" s="14">
        <f>C27-$C$21</f>
        <v>-991.59292035398266</v>
      </c>
      <c r="F27" s="12">
        <f t="shared" ref="F27:F47" si="10">E27/60</f>
        <v>-16.526548672566378</v>
      </c>
      <c r="G27" s="17">
        <f t="shared" si="8"/>
        <v>73.473451327433622</v>
      </c>
      <c r="M27" s="20" t="str">
        <f t="shared" si="1"/>
        <v>Wayfarer</v>
      </c>
      <c r="N27" s="23">
        <f>-F27</f>
        <v>16.526548672566378</v>
      </c>
      <c r="O27" s="21"/>
      <c r="P27" s="21"/>
      <c r="Q27" s="21">
        <f>$Q$21</f>
        <v>11</v>
      </c>
      <c r="R27" s="24">
        <f t="shared" ref="R27:R47" si="11">$R$21+N27</f>
        <v>16.526548672566378</v>
      </c>
    </row>
    <row r="28" spans="1:18" x14ac:dyDescent="0.25">
      <c r="A28" s="29">
        <v>2000</v>
      </c>
      <c r="B28" s="18">
        <v>1101</v>
      </c>
      <c r="C28" s="14">
        <f>B28/D28</f>
        <v>4384.5132743362828</v>
      </c>
      <c r="D28" s="13">
        <f t="shared" si="9"/>
        <v>0.25111111111111112</v>
      </c>
      <c r="E28" s="14">
        <f t="shared" ref="E28:E47" si="12">C28-$C$21</f>
        <v>-1015.4867256637172</v>
      </c>
      <c r="F28" s="12">
        <f t="shared" si="10"/>
        <v>-16.924778761061951</v>
      </c>
      <c r="G28" s="17">
        <f t="shared" si="8"/>
        <v>73.075221238938042</v>
      </c>
      <c r="M28" s="30">
        <f t="shared" si="1"/>
        <v>2000</v>
      </c>
      <c r="N28" s="23">
        <f>-F28</f>
        <v>16.924778761061951</v>
      </c>
      <c r="O28" s="21"/>
      <c r="P28" s="21"/>
      <c r="Q28" s="21">
        <f t="shared" ref="Q28:Q47" si="13">$Q$21</f>
        <v>11</v>
      </c>
      <c r="R28" s="24">
        <f t="shared" si="11"/>
        <v>16.924778761061951</v>
      </c>
    </row>
    <row r="29" spans="1:18" s="34" customFormat="1" x14ac:dyDescent="0.25">
      <c r="A29" s="32" t="s">
        <v>27</v>
      </c>
      <c r="B29" s="32">
        <f>B28</f>
        <v>1101</v>
      </c>
      <c r="C29" s="33">
        <f>B29/D29</f>
        <v>4384.5132743362828</v>
      </c>
      <c r="D29" s="32">
        <f t="shared" si="9"/>
        <v>0.25111111111111112</v>
      </c>
      <c r="E29" s="33">
        <f t="shared" si="12"/>
        <v>-1015.4867256637172</v>
      </c>
      <c r="F29" s="33">
        <f t="shared" si="10"/>
        <v>-16.924778761061951</v>
      </c>
      <c r="G29" s="17">
        <f t="shared" si="8"/>
        <v>73.075221238938042</v>
      </c>
      <c r="M29" s="54" t="str">
        <f t="shared" si="1"/>
        <v>Class TBC</v>
      </c>
      <c r="N29" s="35"/>
      <c r="O29" s="36"/>
      <c r="P29" s="36"/>
      <c r="Q29" s="36">
        <f t="shared" si="13"/>
        <v>11</v>
      </c>
      <c r="R29" s="37">
        <f t="shared" si="11"/>
        <v>0</v>
      </c>
    </row>
    <row r="30" spans="1:18" x14ac:dyDescent="0.25">
      <c r="A30" s="18" t="s">
        <v>17</v>
      </c>
      <c r="B30" s="18">
        <v>1095</v>
      </c>
      <c r="C30" s="14">
        <f>B30/D30</f>
        <v>4360.6194690265484</v>
      </c>
      <c r="D30" s="13">
        <f t="shared" si="9"/>
        <v>0.25111111111111112</v>
      </c>
      <c r="E30" s="14">
        <f t="shared" si="12"/>
        <v>-1039.3805309734516</v>
      </c>
      <c r="F30" s="12">
        <f t="shared" si="10"/>
        <v>-17.323008849557528</v>
      </c>
      <c r="G30" s="17">
        <f t="shared" ref="G28:G47" si="14">$G$21+F30</f>
        <v>72.676991150442475</v>
      </c>
      <c r="M30" s="20" t="str">
        <f t="shared" si="1"/>
        <v>Laser Standard</v>
      </c>
      <c r="N30" s="23">
        <f>-F30</f>
        <v>17.323008849557528</v>
      </c>
      <c r="O30" s="21"/>
      <c r="P30" s="21"/>
      <c r="Q30" s="21">
        <f t="shared" si="13"/>
        <v>11</v>
      </c>
      <c r="R30" s="24">
        <f t="shared" si="11"/>
        <v>17.323008849557528</v>
      </c>
    </row>
    <row r="31" spans="1:18" x14ac:dyDescent="0.25">
      <c r="A31" s="18" t="s">
        <v>25</v>
      </c>
      <c r="B31" s="18">
        <v>1065</v>
      </c>
      <c r="C31" s="14">
        <f>B31/D31</f>
        <v>4241.1504424778759</v>
      </c>
      <c r="D31" s="13">
        <f t="shared" si="9"/>
        <v>0.25111111111111112</v>
      </c>
      <c r="E31" s="14">
        <f t="shared" si="12"/>
        <v>-1158.8495575221241</v>
      </c>
      <c r="F31" s="12">
        <f t="shared" si="10"/>
        <v>-19.314159292035402</v>
      </c>
      <c r="G31" s="17">
        <f t="shared" si="14"/>
        <v>70.685840707964601</v>
      </c>
      <c r="M31" s="20" t="str">
        <f t="shared" si="1"/>
        <v>Laser 2</v>
      </c>
      <c r="N31" s="23">
        <f>-F31</f>
        <v>19.314159292035402</v>
      </c>
      <c r="O31" s="21"/>
      <c r="P31" s="21"/>
      <c r="Q31" s="21">
        <f t="shared" si="13"/>
        <v>11</v>
      </c>
      <c r="R31" s="24">
        <f t="shared" si="11"/>
        <v>19.314159292035402</v>
      </c>
    </row>
    <row r="32" spans="1:18" x14ac:dyDescent="0.25">
      <c r="A32" s="18" t="s">
        <v>18</v>
      </c>
      <c r="B32" s="18">
        <v>1047</v>
      </c>
      <c r="C32" s="14">
        <f t="shared" ref="C32:C47" si="15">B32/D32</f>
        <v>4169.4690265486724</v>
      </c>
      <c r="D32" s="13">
        <f t="shared" si="9"/>
        <v>0.25111111111111112</v>
      </c>
      <c r="E32" s="14">
        <f t="shared" si="12"/>
        <v>-1230.5309734513276</v>
      </c>
      <c r="F32" s="12">
        <f t="shared" si="10"/>
        <v>-20.508849557522126</v>
      </c>
      <c r="G32" s="17">
        <f t="shared" si="14"/>
        <v>69.491150442477874</v>
      </c>
      <c r="M32" s="20" t="str">
        <f t="shared" si="1"/>
        <v>RS 200</v>
      </c>
      <c r="N32" s="23">
        <f>-F32</f>
        <v>20.508849557522126</v>
      </c>
      <c r="O32" s="21"/>
      <c r="P32" s="21"/>
      <c r="Q32" s="21">
        <f t="shared" si="13"/>
        <v>11</v>
      </c>
      <c r="R32" s="24">
        <f t="shared" si="11"/>
        <v>20.508849557522126</v>
      </c>
    </row>
    <row r="33" spans="1:18" s="34" customFormat="1" x14ac:dyDescent="0.25">
      <c r="A33" s="32" t="s">
        <v>27</v>
      </c>
      <c r="B33" s="32">
        <v>1047</v>
      </c>
      <c r="C33" s="33">
        <f t="shared" si="15"/>
        <v>4169.4690265486724</v>
      </c>
      <c r="D33" s="32">
        <f t="shared" si="9"/>
        <v>0.25111111111111112</v>
      </c>
      <c r="E33" s="33">
        <f t="shared" si="12"/>
        <v>-1230.5309734513276</v>
      </c>
      <c r="F33" s="33">
        <f t="shared" si="10"/>
        <v>-20.508849557522126</v>
      </c>
      <c r="G33" s="33">
        <f t="shared" si="14"/>
        <v>69.491150442477874</v>
      </c>
      <c r="M33" s="54" t="str">
        <f t="shared" si="1"/>
        <v>Class TBC</v>
      </c>
      <c r="N33" s="35"/>
      <c r="O33" s="36"/>
      <c r="P33" s="36"/>
      <c r="Q33" s="36">
        <f t="shared" si="13"/>
        <v>11</v>
      </c>
      <c r="R33" s="37">
        <f t="shared" si="11"/>
        <v>0</v>
      </c>
    </row>
    <row r="34" spans="1:18" x14ac:dyDescent="0.25">
      <c r="A34" s="18" t="s">
        <v>24</v>
      </c>
      <c r="B34" s="18">
        <v>1042</v>
      </c>
      <c r="C34" s="14">
        <f t="shared" si="15"/>
        <v>4149.5575221238932</v>
      </c>
      <c r="D34" s="13">
        <f t="shared" si="9"/>
        <v>0.25111111111111112</v>
      </c>
      <c r="E34" s="14">
        <f t="shared" si="12"/>
        <v>-1250.4424778761068</v>
      </c>
      <c r="F34" s="12">
        <f t="shared" si="10"/>
        <v>-20.84070796460178</v>
      </c>
      <c r="G34" s="17">
        <f t="shared" si="14"/>
        <v>69.159292035398224</v>
      </c>
      <c r="M34" s="20" t="str">
        <f t="shared" si="1"/>
        <v>Finn</v>
      </c>
      <c r="N34" s="23">
        <f>-F34</f>
        <v>20.84070796460178</v>
      </c>
      <c r="O34" s="21"/>
      <c r="P34" s="21"/>
      <c r="Q34" s="21">
        <f t="shared" si="13"/>
        <v>11</v>
      </c>
      <c r="R34" s="24">
        <f t="shared" si="11"/>
        <v>20.84070796460178</v>
      </c>
    </row>
    <row r="35" spans="1:18" x14ac:dyDescent="0.25">
      <c r="A35" s="18" t="s">
        <v>19</v>
      </c>
      <c r="B35" s="18">
        <v>1021</v>
      </c>
      <c r="C35" s="14">
        <f t="shared" si="15"/>
        <v>4065.929203539823</v>
      </c>
      <c r="D35" s="13">
        <f t="shared" si="9"/>
        <v>0.25111111111111112</v>
      </c>
      <c r="E35" s="14">
        <f t="shared" si="12"/>
        <v>-1334.070796460177</v>
      </c>
      <c r="F35" s="12">
        <f t="shared" si="10"/>
        <v>-22.234513274336283</v>
      </c>
      <c r="G35" s="17">
        <f t="shared" si="14"/>
        <v>67.76548672566372</v>
      </c>
      <c r="M35" s="20" t="str">
        <f t="shared" si="1"/>
        <v>Blaze</v>
      </c>
      <c r="N35" s="23">
        <f>-F35</f>
        <v>22.234513274336283</v>
      </c>
      <c r="O35" s="21"/>
      <c r="P35" s="21"/>
      <c r="Q35" s="21">
        <f t="shared" si="13"/>
        <v>11</v>
      </c>
      <c r="R35" s="24">
        <f t="shared" si="11"/>
        <v>22.234513274336283</v>
      </c>
    </row>
    <row r="36" spans="1:18" s="34" customFormat="1" x14ac:dyDescent="0.25">
      <c r="A36" s="32" t="s">
        <v>27</v>
      </c>
      <c r="B36" s="32">
        <f>B35</f>
        <v>1021</v>
      </c>
      <c r="C36" s="33">
        <f t="shared" si="15"/>
        <v>4065.929203539823</v>
      </c>
      <c r="D36" s="32">
        <f t="shared" si="9"/>
        <v>0.25111111111111112</v>
      </c>
      <c r="E36" s="33">
        <f t="shared" si="12"/>
        <v>-1334.070796460177</v>
      </c>
      <c r="F36" s="33">
        <f t="shared" si="10"/>
        <v>-22.234513274336283</v>
      </c>
      <c r="G36" s="33">
        <f t="shared" si="14"/>
        <v>67.76548672566372</v>
      </c>
      <c r="M36" s="54" t="str">
        <f t="shared" si="1"/>
        <v>Class TBC</v>
      </c>
      <c r="N36" s="35"/>
      <c r="O36" s="36"/>
      <c r="P36" s="36"/>
      <c r="Q36" s="36">
        <f t="shared" si="13"/>
        <v>11</v>
      </c>
      <c r="R36" s="37">
        <f t="shared" si="11"/>
        <v>0</v>
      </c>
    </row>
    <row r="37" spans="1:18" x14ac:dyDescent="0.25">
      <c r="A37" s="18" t="s">
        <v>23</v>
      </c>
      <c r="B37" s="18">
        <v>943</v>
      </c>
      <c r="C37" s="14">
        <f t="shared" si="15"/>
        <v>3755.3097345132742</v>
      </c>
      <c r="D37" s="13">
        <f t="shared" si="9"/>
        <v>0.25111111111111112</v>
      </c>
      <c r="E37" s="14">
        <f t="shared" si="12"/>
        <v>-1644.6902654867258</v>
      </c>
      <c r="F37" s="12">
        <f t="shared" si="10"/>
        <v>-27.411504424778762</v>
      </c>
      <c r="G37" s="17">
        <f t="shared" si="14"/>
        <v>62.588495575221238</v>
      </c>
      <c r="M37" s="20" t="str">
        <f t="shared" si="1"/>
        <v>RS400</v>
      </c>
      <c r="N37" s="23">
        <f>-F37</f>
        <v>27.411504424778762</v>
      </c>
      <c r="O37" s="21"/>
      <c r="P37" s="21"/>
      <c r="Q37" s="21">
        <f t="shared" si="13"/>
        <v>11</v>
      </c>
      <c r="R37" s="24">
        <f t="shared" si="11"/>
        <v>27.411504424778762</v>
      </c>
    </row>
    <row r="38" spans="1:18" x14ac:dyDescent="0.25">
      <c r="A38" s="18" t="s">
        <v>20</v>
      </c>
      <c r="B38" s="18">
        <v>979</v>
      </c>
      <c r="C38" s="14">
        <f t="shared" si="15"/>
        <v>3898.6725663716811</v>
      </c>
      <c r="D38" s="13">
        <f t="shared" si="9"/>
        <v>0.25111111111111112</v>
      </c>
      <c r="E38" s="14">
        <f t="shared" si="12"/>
        <v>-1501.3274336283189</v>
      </c>
      <c r="F38" s="12">
        <f t="shared" si="10"/>
        <v>-25.022123893805315</v>
      </c>
      <c r="G38" s="17">
        <f t="shared" si="14"/>
        <v>64.977876106194685</v>
      </c>
      <c r="M38" s="20" t="str">
        <f t="shared" si="1"/>
        <v>RS300</v>
      </c>
      <c r="N38" s="23">
        <f>-F38</f>
        <v>25.022123893805315</v>
      </c>
      <c r="O38" s="21"/>
      <c r="P38" s="21"/>
      <c r="Q38" s="21">
        <f t="shared" si="13"/>
        <v>11</v>
      </c>
      <c r="R38" s="24">
        <f t="shared" si="11"/>
        <v>25.022123893805315</v>
      </c>
    </row>
    <row r="39" spans="1:18" s="34" customFormat="1" x14ac:dyDescent="0.25">
      <c r="A39" s="32" t="s">
        <v>27</v>
      </c>
      <c r="B39" s="32">
        <f>B38</f>
        <v>979</v>
      </c>
      <c r="C39" s="33">
        <f t="shared" si="15"/>
        <v>3898.6725663716811</v>
      </c>
      <c r="D39" s="32">
        <f t="shared" si="9"/>
        <v>0.25111111111111112</v>
      </c>
      <c r="E39" s="33">
        <f t="shared" si="12"/>
        <v>-1501.3274336283189</v>
      </c>
      <c r="F39" s="33">
        <f t="shared" si="10"/>
        <v>-25.022123893805315</v>
      </c>
      <c r="G39" s="33">
        <f t="shared" si="14"/>
        <v>64.977876106194685</v>
      </c>
      <c r="M39" s="54" t="str">
        <f t="shared" si="1"/>
        <v>Class TBC</v>
      </c>
      <c r="N39" s="35"/>
      <c r="O39" s="36"/>
      <c r="P39" s="36"/>
      <c r="Q39" s="21">
        <f t="shared" si="13"/>
        <v>11</v>
      </c>
      <c r="R39" s="37">
        <f t="shared" si="11"/>
        <v>0</v>
      </c>
    </row>
    <row r="40" spans="1:18" x14ac:dyDescent="0.25">
      <c r="A40" s="18" t="s">
        <v>26</v>
      </c>
      <c r="B40" s="18">
        <v>905</v>
      </c>
      <c r="C40" s="14">
        <f t="shared" si="15"/>
        <v>3603.9823008849557</v>
      </c>
      <c r="D40" s="13">
        <f t="shared" si="9"/>
        <v>0.25111111111111112</v>
      </c>
      <c r="E40" s="14">
        <f t="shared" si="12"/>
        <v>-1796.0176991150443</v>
      </c>
      <c r="F40" s="12">
        <f t="shared" si="10"/>
        <v>-29.93362831858407</v>
      </c>
      <c r="G40" s="17">
        <f t="shared" si="14"/>
        <v>60.06637168141593</v>
      </c>
      <c r="M40" s="20" t="str">
        <f t="shared" si="1"/>
        <v>Dart 16</v>
      </c>
      <c r="N40" s="23">
        <f t="shared" ref="N40:N47" si="16">-F40</f>
        <v>29.93362831858407</v>
      </c>
      <c r="O40" s="21"/>
      <c r="P40" s="21"/>
      <c r="Q40" s="21">
        <f t="shared" si="13"/>
        <v>11</v>
      </c>
      <c r="R40" s="24">
        <f t="shared" si="11"/>
        <v>29.93362831858407</v>
      </c>
    </row>
    <row r="41" spans="1:18" s="34" customFormat="1" x14ac:dyDescent="0.25">
      <c r="A41" s="32" t="s">
        <v>27</v>
      </c>
      <c r="B41" s="32">
        <f>B40</f>
        <v>905</v>
      </c>
      <c r="C41" s="33">
        <f t="shared" si="15"/>
        <v>3603.9823008849557</v>
      </c>
      <c r="D41" s="32">
        <f t="shared" si="9"/>
        <v>0.25111111111111112</v>
      </c>
      <c r="E41" s="33">
        <f t="shared" si="12"/>
        <v>-1796.0176991150443</v>
      </c>
      <c r="F41" s="33">
        <f t="shared" si="10"/>
        <v>-29.93362831858407</v>
      </c>
      <c r="G41" s="33">
        <f t="shared" si="14"/>
        <v>60.06637168141593</v>
      </c>
      <c r="M41" s="54" t="str">
        <f t="shared" si="1"/>
        <v>Class TBC</v>
      </c>
      <c r="N41" s="35">
        <f t="shared" si="16"/>
        <v>29.93362831858407</v>
      </c>
      <c r="O41" s="36"/>
      <c r="P41" s="36"/>
      <c r="Q41" s="36">
        <f t="shared" si="13"/>
        <v>11</v>
      </c>
      <c r="R41" s="37">
        <f t="shared" si="11"/>
        <v>29.93362831858407</v>
      </c>
    </row>
    <row r="42" spans="1:18" s="34" customFormat="1" x14ac:dyDescent="0.25">
      <c r="A42" s="32" t="s">
        <v>27</v>
      </c>
      <c r="B42" s="32">
        <f>B41</f>
        <v>905</v>
      </c>
      <c r="C42" s="33">
        <f t="shared" si="15"/>
        <v>3603.9823008849557</v>
      </c>
      <c r="D42" s="32">
        <f t="shared" si="9"/>
        <v>0.25111111111111112</v>
      </c>
      <c r="E42" s="33">
        <f t="shared" si="12"/>
        <v>-1796.0176991150443</v>
      </c>
      <c r="F42" s="33">
        <f t="shared" si="10"/>
        <v>-29.93362831858407</v>
      </c>
      <c r="G42" s="33">
        <f t="shared" si="14"/>
        <v>60.06637168141593</v>
      </c>
      <c r="M42" s="54" t="str">
        <f t="shared" si="1"/>
        <v>Class TBC</v>
      </c>
      <c r="N42" s="35">
        <f t="shared" si="16"/>
        <v>29.93362831858407</v>
      </c>
      <c r="O42" s="36"/>
      <c r="P42" s="36"/>
      <c r="Q42" s="36">
        <f t="shared" si="13"/>
        <v>11</v>
      </c>
      <c r="R42" s="37">
        <f t="shared" si="11"/>
        <v>29.93362831858407</v>
      </c>
    </row>
    <row r="43" spans="1:18" s="34" customFormat="1" x14ac:dyDescent="0.25">
      <c r="A43" s="32" t="s">
        <v>27</v>
      </c>
      <c r="B43" s="32">
        <f t="shared" ref="B43:B46" si="17">B42</f>
        <v>905</v>
      </c>
      <c r="C43" s="33">
        <f t="shared" si="15"/>
        <v>3603.9823008849557</v>
      </c>
      <c r="D43" s="32">
        <f t="shared" si="9"/>
        <v>0.25111111111111112</v>
      </c>
      <c r="E43" s="33">
        <f t="shared" si="12"/>
        <v>-1796.0176991150443</v>
      </c>
      <c r="F43" s="33">
        <f t="shared" si="10"/>
        <v>-29.93362831858407</v>
      </c>
      <c r="G43" s="33">
        <f t="shared" si="14"/>
        <v>60.06637168141593</v>
      </c>
      <c r="M43" s="54" t="str">
        <f t="shared" si="1"/>
        <v>Class TBC</v>
      </c>
      <c r="N43" s="35">
        <f t="shared" si="16"/>
        <v>29.93362831858407</v>
      </c>
      <c r="O43" s="36"/>
      <c r="P43" s="36"/>
      <c r="Q43" s="36">
        <f t="shared" si="13"/>
        <v>11</v>
      </c>
      <c r="R43" s="37">
        <f t="shared" si="11"/>
        <v>29.93362831858407</v>
      </c>
    </row>
    <row r="44" spans="1:18" s="34" customFormat="1" x14ac:dyDescent="0.25">
      <c r="A44" s="32" t="s">
        <v>27</v>
      </c>
      <c r="B44" s="32">
        <f t="shared" si="17"/>
        <v>905</v>
      </c>
      <c r="C44" s="33">
        <f t="shared" si="15"/>
        <v>3603.9823008849557</v>
      </c>
      <c r="D44" s="32">
        <f t="shared" si="9"/>
        <v>0.25111111111111112</v>
      </c>
      <c r="E44" s="33">
        <f t="shared" si="12"/>
        <v>-1796.0176991150443</v>
      </c>
      <c r="F44" s="33">
        <f t="shared" si="10"/>
        <v>-29.93362831858407</v>
      </c>
      <c r="G44" s="33">
        <f t="shared" si="14"/>
        <v>60.06637168141593</v>
      </c>
      <c r="M44" s="54" t="str">
        <f t="shared" si="1"/>
        <v>Class TBC</v>
      </c>
      <c r="N44" s="35">
        <f t="shared" si="16"/>
        <v>29.93362831858407</v>
      </c>
      <c r="O44" s="36"/>
      <c r="P44" s="36"/>
      <c r="Q44" s="36">
        <f t="shared" si="13"/>
        <v>11</v>
      </c>
      <c r="R44" s="37">
        <f t="shared" si="11"/>
        <v>29.93362831858407</v>
      </c>
    </row>
    <row r="45" spans="1:18" s="34" customFormat="1" x14ac:dyDescent="0.25">
      <c r="A45" s="32" t="s">
        <v>27</v>
      </c>
      <c r="B45" s="32">
        <f t="shared" si="17"/>
        <v>905</v>
      </c>
      <c r="C45" s="33">
        <f t="shared" si="15"/>
        <v>3603.9823008849557</v>
      </c>
      <c r="D45" s="32">
        <f t="shared" si="9"/>
        <v>0.25111111111111112</v>
      </c>
      <c r="E45" s="33">
        <f t="shared" si="12"/>
        <v>-1796.0176991150443</v>
      </c>
      <c r="F45" s="33">
        <f t="shared" si="10"/>
        <v>-29.93362831858407</v>
      </c>
      <c r="G45" s="33">
        <f t="shared" si="14"/>
        <v>60.06637168141593</v>
      </c>
      <c r="M45" s="54" t="str">
        <f t="shared" si="1"/>
        <v>Class TBC</v>
      </c>
      <c r="N45" s="35">
        <f t="shared" si="16"/>
        <v>29.93362831858407</v>
      </c>
      <c r="O45" s="36"/>
      <c r="P45" s="36"/>
      <c r="Q45" s="36">
        <f t="shared" si="13"/>
        <v>11</v>
      </c>
      <c r="R45" s="37">
        <f t="shared" si="11"/>
        <v>29.93362831858407</v>
      </c>
    </row>
    <row r="46" spans="1:18" s="34" customFormat="1" x14ac:dyDescent="0.25">
      <c r="A46" s="32" t="s">
        <v>27</v>
      </c>
      <c r="B46" s="32">
        <f t="shared" si="17"/>
        <v>905</v>
      </c>
      <c r="C46" s="33">
        <f t="shared" si="15"/>
        <v>3603.9823008849557</v>
      </c>
      <c r="D46" s="32">
        <f t="shared" si="9"/>
        <v>0.25111111111111112</v>
      </c>
      <c r="E46" s="33">
        <f t="shared" si="12"/>
        <v>-1796.0176991150443</v>
      </c>
      <c r="F46" s="33">
        <f t="shared" si="10"/>
        <v>-29.93362831858407</v>
      </c>
      <c r="G46" s="33">
        <f t="shared" si="14"/>
        <v>60.06637168141593</v>
      </c>
      <c r="M46" s="54" t="str">
        <f t="shared" si="1"/>
        <v>Class TBC</v>
      </c>
      <c r="N46" s="35">
        <f t="shared" si="16"/>
        <v>29.93362831858407</v>
      </c>
      <c r="O46" s="36"/>
      <c r="P46" s="36"/>
      <c r="Q46" s="36">
        <f t="shared" si="13"/>
        <v>11</v>
      </c>
      <c r="R46" s="37">
        <f t="shared" si="11"/>
        <v>29.93362831858407</v>
      </c>
    </row>
    <row r="47" spans="1:18" x14ac:dyDescent="0.25">
      <c r="A47" s="18" t="s">
        <v>16</v>
      </c>
      <c r="B47" s="18">
        <v>712</v>
      </c>
      <c r="C47" s="14">
        <f t="shared" si="15"/>
        <v>2835.3982300884954</v>
      </c>
      <c r="D47" s="13">
        <f t="shared" si="9"/>
        <v>0.25111111111111112</v>
      </c>
      <c r="E47" s="14">
        <f t="shared" si="12"/>
        <v>-2564.6017699115046</v>
      </c>
      <c r="F47" s="12">
        <f t="shared" si="10"/>
        <v>-42.743362831858413</v>
      </c>
      <c r="G47" s="17">
        <f t="shared" si="14"/>
        <v>47.256637168141587</v>
      </c>
      <c r="M47" s="31" t="str">
        <f t="shared" si="1"/>
        <v>Spitfire</v>
      </c>
      <c r="N47" s="25">
        <f t="shared" si="16"/>
        <v>42.743362831858413</v>
      </c>
      <c r="O47" s="15"/>
      <c r="P47" s="15"/>
      <c r="Q47" s="15">
        <f t="shared" si="13"/>
        <v>11</v>
      </c>
      <c r="R47" s="26">
        <f t="shared" si="11"/>
        <v>42.743362831858413</v>
      </c>
    </row>
    <row r="48" spans="1:18" x14ac:dyDescent="0.25">
      <c r="C48" s="1"/>
      <c r="E48" s="1"/>
      <c r="F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74" spans="1:1" x14ac:dyDescent="0.25">
      <c r="A74" t="s">
        <v>11</v>
      </c>
    </row>
  </sheetData>
  <mergeCells count="1">
    <mergeCell ref="A10:G14"/>
  </mergeCells>
  <pageMargins left="0.70866141732283472" right="0.70866141732283472" top="0.74803149606299213" bottom="0.74803149606299213" header="0.31496062992125984" footer="0.31496062992125984"/>
  <pageSetup paperSize="9" orientation="landscape"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5" x14ac:dyDescent="0.25"/>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34852E64FE934DAD0D356952FC77E8" ma:contentTypeVersion="1" ma:contentTypeDescription="Create a new document." ma:contentTypeScope="" ma:versionID="c4e686bbf7ab900709807d0f027d2003">
  <xsd:schema xmlns:xsd="http://www.w3.org/2001/XMLSchema" xmlns:p="http://schemas.microsoft.com/office/2006/metadata/properties" xmlns:ns1="http://schemas.microsoft.com/sharepoint/v3" targetNamespace="http://schemas.microsoft.com/office/2006/metadata/properties" ma:root="true" ma:fieldsID="b5fcdc5cbad2530507da3908adb8904b" ns1:_="">
    <xsd:import namespace="http://schemas.microsoft.com/sharepoint/v3"/>
    <xsd:element name="properties">
      <xsd:complexType>
        <xsd:sequence>
          <xsd:element name="documentManagement">
            <xsd:complexType>
              <xsd:all>
                <xsd:element ref="ns1:ImageWidth" minOccurs="0"/>
                <xsd:element ref="ns1:ImageHeight" minOccurs="0"/>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ImageWidth" ma:index="9" nillable="true" ma:displayName="Picture Width" ma:internalName="ImageWidth" ma:readOnly="true">
      <xsd:simpleType>
        <xsd:restriction base="dms:Unknown"/>
      </xsd:simpleType>
    </xsd:element>
    <xsd:element name="ImageHeight" ma:index="10" nillable="true" ma:displayName="Picture Height" ma:internalName="ImageHeight" ma:readOnly="true">
      <xsd:simpleType>
        <xsd:restriction base="dms:Unknown"/>
      </xsd:simpleType>
    </xsd:element>
    <xsd:element name="PublishingStartDate" ma:index="12" nillable="true" ma:displayName="Scheduling Start Date" ma:description="" ma:hidden="true" ma:internalName="PublishingStartDate">
      <xsd:simpleType>
        <xsd:restriction base="dms:Unknown"/>
      </xsd:simpleType>
    </xsd:element>
    <xsd:element name="PublishingExpirationDate" ma:index="13"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19D56D4-79DC-42C2-B8FC-64C23DE21A95}">
  <ds:schemaRefs>
    <ds:schemaRef ds:uri="http://schemas.microsoft.com/sharepoint/v3/contenttype/forms"/>
  </ds:schemaRefs>
</ds:datastoreItem>
</file>

<file path=customXml/itemProps2.xml><?xml version="1.0" encoding="utf-8"?>
<ds:datastoreItem xmlns:ds="http://schemas.openxmlformats.org/officeDocument/2006/customXml" ds:itemID="{47EAEC3D-6CA3-4FB9-B8B9-D45E64D5D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0FB539-4884-4BA9-B551-392FD8FA4A90}">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Royal Yachting Assocaition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Wibroe</dc:creator>
  <cp:lastModifiedBy>Adrian</cp:lastModifiedBy>
  <cp:lastPrinted>2016-05-08T07:17:51Z</cp:lastPrinted>
  <dcterms:created xsi:type="dcterms:W3CDTF">2011-08-15T09:58:41Z</dcterms:created>
  <dcterms:modified xsi:type="dcterms:W3CDTF">2016-10-09T08:24:21Z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0x0101009CD06E0A1FEA2F4DB2B9F0774F80ECE1</vt:lpwstr>
  </property>
</Properties>
</file>